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F07CD66-5EDE-4B94-A9BC-AEB3B8DE4B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6" i="2" l="1"/>
  <c r="AQ16" i="2"/>
  <c r="AR16" i="2" s="1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H16" i="2"/>
  <c r="H20" i="2" s="1"/>
  <c r="G16" i="2"/>
  <c r="F16" i="2"/>
  <c r="F20" i="2" s="1"/>
  <c r="E16" i="2"/>
  <c r="E20" i="2" s="1"/>
  <c r="E22" i="2" s="1"/>
  <c r="M20" i="2" l="1"/>
  <c r="I20" i="2"/>
  <c r="J16" i="2"/>
  <c r="G20" i="2"/>
  <c r="K21" i="2"/>
  <c r="K22" i="2" s="1"/>
  <c r="F21" i="2"/>
  <c r="L21" i="2" s="1"/>
  <c r="H21" i="2"/>
  <c r="M21" i="2" s="1"/>
  <c r="N21" i="2"/>
  <c r="O21" i="2"/>
  <c r="AF16" i="2"/>
  <c r="G22" i="2" l="1"/>
  <c r="N20" i="2"/>
  <c r="L20" i="2"/>
  <c r="I22" i="2"/>
  <c r="O20" i="2"/>
  <c r="J20" i="2"/>
  <c r="F22" i="2"/>
  <c r="J21" i="2"/>
  <c r="H22" i="2"/>
  <c r="M22" i="2" s="1"/>
  <c r="J22" i="2" l="1"/>
  <c r="O22" i="2"/>
  <c r="N22" i="2"/>
  <c r="L22" i="2"/>
</calcChain>
</file>

<file path=xl/sharedStrings.xml><?xml version="1.0" encoding="utf-8"?>
<sst xmlns="http://schemas.openxmlformats.org/spreadsheetml/2006/main" count="97" uniqueCount="44">
  <si>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</si>
  <si>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</si>
  <si>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</si>
  <si>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</si>
  <si>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</si>
  <si>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</si>
  <si>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</si>
  <si>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</si>
  <si>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</si>
  <si>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</si>
  <si>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</si>
  <si>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</si>
  <si>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</si>
  <si>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1.</t>
  </si>
  <si>
    <t>Seurat</t>
  </si>
  <si>
    <t>YKKÖSPESIS</t>
  </si>
  <si>
    <t>9.</t>
  </si>
  <si>
    <t>SMJ</t>
  </si>
  <si>
    <t>KoU  2</t>
  </si>
  <si>
    <t>SMJ = Seinäjoen Maila-Jussit  (1932),  kasvattajaseura</t>
  </si>
  <si>
    <t>Tuomas Rajahalme</t>
  </si>
  <si>
    <t>15.5.1993   Peräseinäjoki</t>
  </si>
  <si>
    <t>KoU = Koskenkorvan Urheilijat  (1945)</t>
  </si>
  <si>
    <t>SMJ  2</t>
  </si>
  <si>
    <t>2.</t>
  </si>
  <si>
    <t>7.</t>
  </si>
  <si>
    <t>8.</t>
  </si>
  <si>
    <t>JymyJussit  2</t>
  </si>
  <si>
    <t>10.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</si>
  <si>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</si>
  <si>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</si>
  <si>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</si>
  <si>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</si>
  <si>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</si>
  <si>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</si>
  <si>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</si>
  <si>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</si>
  <si>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</si>
  <si>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</si>
  <si>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</si>
  <si>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JymyJussit = Seinäjoen JymyJussit  (2012)</t>
  </si>
  <si>
    <t>YKV</t>
  </si>
  <si>
    <t>YKV = Ylistaron Kilpa-Veljet  (1945)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</si>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</sst>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140625" customWidth="1"/>
    <col min="4" max="4" width="11.8554687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1"/>
      <c r="B1" s="1" t="s">
        <v>20</v>
      </c>
      <c r="C1" s="2"/>
      <c r="D1" s="3"/>
      <c r="E1" s="4" t="s">
        <v>21</v>
      </c>
      <c r="F1" s="5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4" t="s">
        <v>15</v>
      </c>
      <c r="C2" s="35"/>
      <c r="D2" s="36"/>
      <c r="E2" s="10" t="s">
        <v>7</v>
      </c>
      <c r="F2" s="30"/>
      <c r="G2" s="30"/>
      <c r="H2" s="30"/>
      <c r="I2" s="37"/>
      <c r="J2" s="11"/>
      <c r="K2" s="29"/>
      <c r="L2" s="22" t="s">
        <v>30</v>
      </c>
      <c r="M2" s="30"/>
      <c r="N2" s="30"/>
      <c r="O2" s="38"/>
      <c r="P2" s="8"/>
      <c r="Q2" s="22" t="s">
        <v>31</v>
      </c>
      <c r="R2" s="30"/>
      <c r="S2" s="30"/>
      <c r="T2" s="30"/>
      <c r="U2" s="37"/>
      <c r="V2" s="38"/>
      <c r="W2" s="8"/>
      <c r="X2" s="39" t="s">
        <v>32</v>
      </c>
      <c r="Y2" s="40"/>
      <c r="Z2" s="41"/>
      <c r="AA2" s="10" t="s">
        <v>7</v>
      </c>
      <c r="AB2" s="30"/>
      <c r="AC2" s="30"/>
      <c r="AD2" s="30"/>
      <c r="AE2" s="37"/>
      <c r="AF2" s="11"/>
      <c r="AG2" s="29"/>
      <c r="AH2" s="22" t="s">
        <v>33</v>
      </c>
      <c r="AI2" s="30"/>
      <c r="AJ2" s="30"/>
      <c r="AK2" s="38"/>
      <c r="AL2" s="8"/>
      <c r="AM2" s="22" t="s">
        <v>31</v>
      </c>
      <c r="AN2" s="30"/>
      <c r="AO2" s="30"/>
      <c r="AP2" s="30"/>
      <c r="AQ2" s="37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3"/>
      <c r="K4" s="15"/>
      <c r="L4" s="44"/>
      <c r="M4" s="9"/>
      <c r="N4" s="9"/>
      <c r="O4" s="9"/>
      <c r="P4" s="12"/>
      <c r="Q4" s="16"/>
      <c r="R4" s="16"/>
      <c r="S4" s="17"/>
      <c r="T4" s="16"/>
      <c r="U4" s="16"/>
      <c r="V4" s="45"/>
      <c r="W4" s="15"/>
      <c r="X4" s="16">
        <v>2009</v>
      </c>
      <c r="Y4" s="16" t="s">
        <v>16</v>
      </c>
      <c r="Z4" s="1" t="s">
        <v>17</v>
      </c>
      <c r="AA4" s="16">
        <v>8</v>
      </c>
      <c r="AB4" s="16">
        <v>0</v>
      </c>
      <c r="AC4" s="16">
        <v>0</v>
      </c>
      <c r="AD4" s="16">
        <v>1</v>
      </c>
      <c r="AE4" s="16">
        <v>9</v>
      </c>
      <c r="AF4" s="26">
        <v>0.42849999999999999</v>
      </c>
      <c r="AG4" s="66">
        <v>21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6"/>
      <c r="AS4" s="4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3"/>
      <c r="K5" s="15"/>
      <c r="L5" s="44"/>
      <c r="M5" s="9"/>
      <c r="N5" s="9"/>
      <c r="O5" s="9"/>
      <c r="P5" s="12"/>
      <c r="Q5" s="16"/>
      <c r="R5" s="16"/>
      <c r="S5" s="17"/>
      <c r="T5" s="16"/>
      <c r="U5" s="16"/>
      <c r="V5" s="45"/>
      <c r="W5" s="15"/>
      <c r="X5" s="16">
        <v>2010</v>
      </c>
      <c r="Y5" s="16" t="s">
        <v>13</v>
      </c>
      <c r="Z5" s="1" t="s">
        <v>17</v>
      </c>
      <c r="AA5" s="16">
        <v>18</v>
      </c>
      <c r="AB5" s="16">
        <v>0</v>
      </c>
      <c r="AC5" s="16">
        <v>7</v>
      </c>
      <c r="AD5" s="16">
        <v>10</v>
      </c>
      <c r="AE5" s="16">
        <v>46</v>
      </c>
      <c r="AF5" s="26">
        <v>0.49459999999999998</v>
      </c>
      <c r="AG5" s="66">
        <v>93</v>
      </c>
      <c r="AH5" s="9"/>
      <c r="AI5" s="9"/>
      <c r="AJ5" s="9"/>
      <c r="AK5" s="9"/>
      <c r="AL5" s="12"/>
      <c r="AM5" s="16">
        <v>7</v>
      </c>
      <c r="AN5" s="16">
        <v>0</v>
      </c>
      <c r="AO5" s="16">
        <v>0</v>
      </c>
      <c r="AP5" s="16">
        <v>1</v>
      </c>
      <c r="AQ5" s="16">
        <v>9</v>
      </c>
      <c r="AR5" s="46">
        <v>0.3</v>
      </c>
      <c r="AS5" s="47">
        <v>30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3"/>
      <c r="K6" s="15"/>
      <c r="L6" s="44"/>
      <c r="M6" s="9"/>
      <c r="N6" s="9"/>
      <c r="O6" s="9"/>
      <c r="P6" s="12"/>
      <c r="Q6" s="16"/>
      <c r="R6" s="16"/>
      <c r="S6" s="17"/>
      <c r="T6" s="16"/>
      <c r="U6" s="16"/>
      <c r="V6" s="45"/>
      <c r="W6" s="15"/>
      <c r="X6" s="16">
        <v>2011</v>
      </c>
      <c r="Y6" s="16" t="s">
        <v>12</v>
      </c>
      <c r="Z6" s="1" t="s">
        <v>18</v>
      </c>
      <c r="AA6" s="16">
        <v>16</v>
      </c>
      <c r="AB6" s="16">
        <v>2</v>
      </c>
      <c r="AC6" s="16">
        <v>3</v>
      </c>
      <c r="AD6" s="16">
        <v>14</v>
      </c>
      <c r="AE6" s="16">
        <v>62</v>
      </c>
      <c r="AF6" s="26">
        <v>0.55349999999999999</v>
      </c>
      <c r="AG6" s="66">
        <v>112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6"/>
      <c r="AS6" s="4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2012</v>
      </c>
      <c r="C7" s="18" t="s">
        <v>24</v>
      </c>
      <c r="D7" s="1" t="s">
        <v>17</v>
      </c>
      <c r="E7" s="16">
        <v>1</v>
      </c>
      <c r="F7" s="16">
        <v>0</v>
      </c>
      <c r="G7" s="16">
        <v>1</v>
      </c>
      <c r="H7" s="17">
        <v>0</v>
      </c>
      <c r="I7" s="16">
        <v>3</v>
      </c>
      <c r="J7" s="43">
        <v>0.375</v>
      </c>
      <c r="K7" s="15">
        <v>8</v>
      </c>
      <c r="L7" s="44"/>
      <c r="M7" s="9"/>
      <c r="N7" s="9"/>
      <c r="O7" s="9"/>
      <c r="P7" s="12"/>
      <c r="Q7" s="16"/>
      <c r="R7" s="16"/>
      <c r="S7" s="17"/>
      <c r="T7" s="16"/>
      <c r="U7" s="16"/>
      <c r="V7" s="45"/>
      <c r="W7" s="15"/>
      <c r="X7" s="16">
        <v>2012</v>
      </c>
      <c r="Y7" s="16" t="s">
        <v>25</v>
      </c>
      <c r="Z7" s="1" t="s">
        <v>23</v>
      </c>
      <c r="AA7" s="16">
        <v>15</v>
      </c>
      <c r="AB7" s="16">
        <v>1</v>
      </c>
      <c r="AC7" s="16">
        <v>13</v>
      </c>
      <c r="AD7" s="16">
        <v>11</v>
      </c>
      <c r="AE7" s="16">
        <v>73</v>
      </c>
      <c r="AF7" s="26">
        <v>0.65169999999999995</v>
      </c>
      <c r="AG7" s="66">
        <v>112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6"/>
      <c r="AS7" s="4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2013</v>
      </c>
      <c r="C8" s="18" t="s">
        <v>26</v>
      </c>
      <c r="D8" s="1" t="s">
        <v>27</v>
      </c>
      <c r="E8" s="16">
        <v>7</v>
      </c>
      <c r="F8" s="16">
        <v>0</v>
      </c>
      <c r="G8" s="16">
        <v>1</v>
      </c>
      <c r="H8" s="17">
        <v>1</v>
      </c>
      <c r="I8" s="16">
        <v>11</v>
      </c>
      <c r="J8" s="43">
        <v>0.35499999999999998</v>
      </c>
      <c r="K8" s="15">
        <v>31</v>
      </c>
      <c r="L8" s="44"/>
      <c r="M8" s="9"/>
      <c r="N8" s="9"/>
      <c r="O8" s="9"/>
      <c r="P8" s="12"/>
      <c r="Q8" s="16"/>
      <c r="R8" s="16"/>
      <c r="S8" s="17"/>
      <c r="T8" s="16"/>
      <c r="U8" s="16"/>
      <c r="V8" s="45"/>
      <c r="W8" s="15"/>
      <c r="X8" s="16">
        <v>2013</v>
      </c>
      <c r="Y8" s="16" t="s">
        <v>28</v>
      </c>
      <c r="Z8" s="1" t="s">
        <v>17</v>
      </c>
      <c r="AA8" s="16">
        <v>7</v>
      </c>
      <c r="AB8" s="16">
        <v>0</v>
      </c>
      <c r="AC8" s="16">
        <v>4</v>
      </c>
      <c r="AD8" s="16">
        <v>8</v>
      </c>
      <c r="AE8" s="16">
        <v>43</v>
      </c>
      <c r="AF8" s="26">
        <v>0.66149999999999998</v>
      </c>
      <c r="AG8" s="66">
        <v>65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6"/>
      <c r="AS8" s="4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3"/>
      <c r="K9" s="15"/>
      <c r="L9" s="44"/>
      <c r="M9" s="9"/>
      <c r="N9" s="9"/>
      <c r="O9" s="9"/>
      <c r="P9" s="12"/>
      <c r="Q9" s="16"/>
      <c r="R9" s="16"/>
      <c r="S9" s="17"/>
      <c r="T9" s="16"/>
      <c r="U9" s="16"/>
      <c r="V9" s="45"/>
      <c r="W9" s="15"/>
      <c r="X9" s="16">
        <v>2014</v>
      </c>
      <c r="Y9" s="16" t="s">
        <v>28</v>
      </c>
      <c r="Z9" s="1" t="s">
        <v>17</v>
      </c>
      <c r="AA9" s="16">
        <v>18</v>
      </c>
      <c r="AB9" s="16">
        <v>2</v>
      </c>
      <c r="AC9" s="16">
        <v>22</v>
      </c>
      <c r="AD9" s="16">
        <v>10</v>
      </c>
      <c r="AE9" s="16">
        <v>110</v>
      </c>
      <c r="AF9" s="26">
        <v>0.66259999999999997</v>
      </c>
      <c r="AG9" s="66">
        <v>166</v>
      </c>
      <c r="AH9" s="9"/>
      <c r="AI9" s="9"/>
      <c r="AJ9" s="9"/>
      <c r="AK9" s="9" t="s">
        <v>29</v>
      </c>
      <c r="AL9" s="12"/>
      <c r="AM9" s="16"/>
      <c r="AN9" s="16"/>
      <c r="AO9" s="16"/>
      <c r="AP9" s="16"/>
      <c r="AQ9" s="16"/>
      <c r="AR9" s="46"/>
      <c r="AS9" s="47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/>
      <c r="C10" s="18"/>
      <c r="D10" s="1"/>
      <c r="E10" s="16"/>
      <c r="F10" s="16"/>
      <c r="G10" s="16"/>
      <c r="H10" s="17"/>
      <c r="I10" s="16"/>
      <c r="J10" s="43"/>
      <c r="K10" s="15"/>
      <c r="L10" s="44"/>
      <c r="M10" s="9"/>
      <c r="N10" s="9"/>
      <c r="O10" s="9"/>
      <c r="P10" s="12"/>
      <c r="Q10" s="16"/>
      <c r="R10" s="16"/>
      <c r="S10" s="17"/>
      <c r="T10" s="16"/>
      <c r="U10" s="16"/>
      <c r="V10" s="45"/>
      <c r="W10" s="15"/>
      <c r="X10" s="16">
        <v>2015</v>
      </c>
      <c r="Y10" s="16" t="s">
        <v>29</v>
      </c>
      <c r="Z10" s="1" t="s">
        <v>17</v>
      </c>
      <c r="AA10" s="16">
        <v>15</v>
      </c>
      <c r="AB10" s="16">
        <v>1</v>
      </c>
      <c r="AC10" s="16">
        <v>9</v>
      </c>
      <c r="AD10" s="16">
        <v>4</v>
      </c>
      <c r="AE10" s="16">
        <v>56</v>
      </c>
      <c r="AF10" s="26">
        <v>0.51370000000000005</v>
      </c>
      <c r="AG10" s="66">
        <v>109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6"/>
      <c r="AS10" s="47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43"/>
      <c r="K11" s="15"/>
      <c r="L11" s="44"/>
      <c r="M11" s="9"/>
      <c r="N11" s="9"/>
      <c r="O11" s="9"/>
      <c r="P11" s="12"/>
      <c r="Q11" s="16"/>
      <c r="R11" s="16"/>
      <c r="S11" s="17"/>
      <c r="T11" s="16"/>
      <c r="U11" s="16"/>
      <c r="V11" s="45"/>
      <c r="W11" s="15"/>
      <c r="X11" s="16">
        <v>2016</v>
      </c>
      <c r="Y11" s="16" t="s">
        <v>26</v>
      </c>
      <c r="Z11" s="1" t="s">
        <v>17</v>
      </c>
      <c r="AA11" s="16">
        <v>11</v>
      </c>
      <c r="AB11" s="16">
        <v>0</v>
      </c>
      <c r="AC11" s="16">
        <v>11</v>
      </c>
      <c r="AD11" s="16">
        <v>4</v>
      </c>
      <c r="AE11" s="16">
        <v>41</v>
      </c>
      <c r="AF11" s="26">
        <v>0.5</v>
      </c>
      <c r="AG11" s="66">
        <v>82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6"/>
      <c r="AS11" s="47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43"/>
      <c r="K12" s="15"/>
      <c r="L12" s="44"/>
      <c r="M12" s="9"/>
      <c r="N12" s="9"/>
      <c r="O12" s="9"/>
      <c r="P12" s="12"/>
      <c r="Q12" s="16"/>
      <c r="R12" s="16"/>
      <c r="S12" s="17"/>
      <c r="T12" s="16"/>
      <c r="U12" s="16"/>
      <c r="V12" s="45"/>
      <c r="W12" s="15"/>
      <c r="X12" s="16"/>
      <c r="Y12" s="16"/>
      <c r="Z12" s="1"/>
      <c r="AA12" s="16"/>
      <c r="AB12" s="16"/>
      <c r="AC12" s="16"/>
      <c r="AD12" s="16"/>
      <c r="AE12" s="16"/>
      <c r="AF12" s="26"/>
      <c r="AG12" s="66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6"/>
      <c r="AS12" s="47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43"/>
      <c r="K13" s="15"/>
      <c r="L13" s="44"/>
      <c r="M13" s="9"/>
      <c r="N13" s="9"/>
      <c r="O13" s="9"/>
      <c r="P13" s="12"/>
      <c r="Q13" s="16"/>
      <c r="R13" s="16"/>
      <c r="S13" s="17"/>
      <c r="T13" s="16"/>
      <c r="U13" s="16"/>
      <c r="V13" s="45"/>
      <c r="W13" s="15"/>
      <c r="X13" s="16">
        <v>2019</v>
      </c>
      <c r="Y13" s="16" t="s">
        <v>12</v>
      </c>
      <c r="Z13" s="1" t="s">
        <v>41</v>
      </c>
      <c r="AA13" s="16">
        <v>16</v>
      </c>
      <c r="AB13" s="16">
        <v>1</v>
      </c>
      <c r="AC13" s="16">
        <v>25</v>
      </c>
      <c r="AD13" s="16">
        <v>6</v>
      </c>
      <c r="AE13" s="16">
        <v>84</v>
      </c>
      <c r="AF13" s="26">
        <v>0.63629999999999998</v>
      </c>
      <c r="AG13" s="15">
        <v>132</v>
      </c>
      <c r="AH13" s="44"/>
      <c r="AI13" s="9"/>
      <c r="AJ13" s="9"/>
      <c r="AK13" s="9"/>
      <c r="AL13" s="12"/>
      <c r="AM13" s="16"/>
      <c r="AN13" s="16"/>
      <c r="AO13" s="16"/>
      <c r="AP13" s="16"/>
      <c r="AQ13" s="16"/>
      <c r="AR13" s="46"/>
      <c r="AS13" s="47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/>
      <c r="C14" s="18"/>
      <c r="D14" s="1"/>
      <c r="E14" s="16"/>
      <c r="F14" s="16"/>
      <c r="G14" s="16"/>
      <c r="H14" s="17"/>
      <c r="I14" s="16"/>
      <c r="J14" s="43"/>
      <c r="K14" s="15"/>
      <c r="L14" s="44"/>
      <c r="M14" s="9"/>
      <c r="N14" s="9"/>
      <c r="O14" s="9"/>
      <c r="P14" s="12"/>
      <c r="Q14" s="16"/>
      <c r="R14" s="16"/>
      <c r="S14" s="17"/>
      <c r="T14" s="16"/>
      <c r="U14" s="16"/>
      <c r="V14" s="45"/>
      <c r="W14" s="15"/>
      <c r="X14" s="67">
        <v>2022</v>
      </c>
      <c r="Y14" s="67" t="s">
        <v>12</v>
      </c>
      <c r="Z14" s="68" t="s">
        <v>23</v>
      </c>
      <c r="AA14" s="67">
        <v>1</v>
      </c>
      <c r="AB14" s="67">
        <v>0</v>
      </c>
      <c r="AC14" s="67">
        <v>0</v>
      </c>
      <c r="AD14" s="67">
        <v>0</v>
      </c>
      <c r="AE14" s="67">
        <v>2</v>
      </c>
      <c r="AF14" s="69">
        <v>0.33329999999999999</v>
      </c>
      <c r="AG14" s="70">
        <v>6</v>
      </c>
      <c r="AH14" s="9"/>
      <c r="AI14" s="9"/>
      <c r="AJ14" s="9"/>
      <c r="AK14" s="9"/>
      <c r="AL14" s="12"/>
      <c r="AM14" s="16"/>
      <c r="AN14" s="16"/>
      <c r="AO14" s="17"/>
      <c r="AP14" s="16"/>
      <c r="AQ14" s="16"/>
      <c r="AR14" s="46"/>
      <c r="AS14" s="47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/>
      <c r="C15" s="18"/>
      <c r="D15" s="1"/>
      <c r="E15" s="16"/>
      <c r="F15" s="16"/>
      <c r="G15" s="16"/>
      <c r="H15" s="17"/>
      <c r="I15" s="16"/>
      <c r="J15" s="43"/>
      <c r="K15" s="15"/>
      <c r="L15" s="44"/>
      <c r="M15" s="9"/>
      <c r="N15" s="9"/>
      <c r="O15" s="9"/>
      <c r="P15" s="12"/>
      <c r="Q15" s="16"/>
      <c r="R15" s="16"/>
      <c r="S15" s="17"/>
      <c r="T15" s="16"/>
      <c r="U15" s="16"/>
      <c r="V15" s="45"/>
      <c r="W15" s="15"/>
      <c r="X15" s="16">
        <v>2023</v>
      </c>
      <c r="Y15" s="16" t="s">
        <v>43</v>
      </c>
      <c r="Z15" s="1" t="s">
        <v>23</v>
      </c>
      <c r="AA15" s="16">
        <v>11</v>
      </c>
      <c r="AB15" s="16">
        <v>0</v>
      </c>
      <c r="AC15" s="16">
        <v>11</v>
      </c>
      <c r="AD15" s="16">
        <v>0</v>
      </c>
      <c r="AE15" s="16">
        <v>39</v>
      </c>
      <c r="AF15" s="26">
        <v>0.54166666666666663</v>
      </c>
      <c r="AG15" s="12">
        <v>72</v>
      </c>
      <c r="AH15" s="44"/>
      <c r="AI15" s="9"/>
      <c r="AJ15" s="9"/>
      <c r="AK15" s="9"/>
      <c r="AL15" s="12"/>
      <c r="AM15" s="16">
        <v>2</v>
      </c>
      <c r="AN15" s="16">
        <v>0</v>
      </c>
      <c r="AO15" s="16">
        <v>2</v>
      </c>
      <c r="AP15" s="16">
        <v>0</v>
      </c>
      <c r="AQ15" s="16">
        <v>7</v>
      </c>
      <c r="AR15" s="46">
        <v>0.77800000000000002</v>
      </c>
      <c r="AS15" s="15">
        <v>9</v>
      </c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48" t="s">
        <v>35</v>
      </c>
      <c r="C16" s="7"/>
      <c r="D16" s="6"/>
      <c r="E16" s="49">
        <f>SUM(E4:E15)</f>
        <v>8</v>
      </c>
      <c r="F16" s="49">
        <f>SUM(F4:F15)</f>
        <v>0</v>
      </c>
      <c r="G16" s="49">
        <f>SUM(G4:G15)</f>
        <v>2</v>
      </c>
      <c r="H16" s="49">
        <f>SUM(H4:H15)</f>
        <v>1</v>
      </c>
      <c r="I16" s="49">
        <f>SUM(I4:I15)</f>
        <v>14</v>
      </c>
      <c r="J16" s="50">
        <f>PRODUCT(I16/K16)</f>
        <v>0.35897435897435898</v>
      </c>
      <c r="K16" s="29">
        <f>SUM(K4:K15)</f>
        <v>39</v>
      </c>
      <c r="L16" s="22"/>
      <c r="M16" s="37"/>
      <c r="N16" s="51"/>
      <c r="O16" s="52"/>
      <c r="P16" s="12"/>
      <c r="Q16" s="49">
        <f>SUM(Q4:Q15)</f>
        <v>0</v>
      </c>
      <c r="R16" s="49">
        <f>SUM(R4:R15)</f>
        <v>0</v>
      </c>
      <c r="S16" s="49">
        <f>SUM(S4:S15)</f>
        <v>0</v>
      </c>
      <c r="T16" s="49">
        <f>SUM(T4:T15)</f>
        <v>0</v>
      </c>
      <c r="U16" s="49">
        <f>SUM(U4:U15)</f>
        <v>0</v>
      </c>
      <c r="V16" s="20">
        <v>0</v>
      </c>
      <c r="W16" s="29">
        <f>SUM(W4:W15)</f>
        <v>0</v>
      </c>
      <c r="X16" s="19" t="s">
        <v>35</v>
      </c>
      <c r="Y16" s="13"/>
      <c r="Z16" s="11"/>
      <c r="AA16" s="49">
        <f>SUM(AA4:AA15)</f>
        <v>136</v>
      </c>
      <c r="AB16" s="49">
        <f>SUM(AB4:AB15)</f>
        <v>7</v>
      </c>
      <c r="AC16" s="49">
        <f>SUM(AC4:AC15)</f>
        <v>105</v>
      </c>
      <c r="AD16" s="49">
        <f>SUM(AD4:AD15)</f>
        <v>68</v>
      </c>
      <c r="AE16" s="49">
        <f>SUM(AE4:AE15)</f>
        <v>565</v>
      </c>
      <c r="AF16" s="50">
        <f>PRODUCT(AE16/AG16)</f>
        <v>0.58247422680412375</v>
      </c>
      <c r="AG16" s="29">
        <f>SUM(AG4:AG15)</f>
        <v>970</v>
      </c>
      <c r="AH16" s="22"/>
      <c r="AI16" s="37"/>
      <c r="AJ16" s="51"/>
      <c r="AK16" s="52"/>
      <c r="AL16" s="12"/>
      <c r="AM16" s="49">
        <f>SUM(AM4:AM15)</f>
        <v>9</v>
      </c>
      <c r="AN16" s="49">
        <f>SUM(AN4:AN15)</f>
        <v>0</v>
      </c>
      <c r="AO16" s="49">
        <f>SUM(AO4:AO15)</f>
        <v>2</v>
      </c>
      <c r="AP16" s="49">
        <f>SUM(AP4:AP15)</f>
        <v>1</v>
      </c>
      <c r="AQ16" s="49">
        <f>SUM(AQ4:AQ15)</f>
        <v>16</v>
      </c>
      <c r="AR16" s="50">
        <f>PRODUCT(AQ16/AS16)</f>
        <v>0.41025641025641024</v>
      </c>
      <c r="AS16" s="42">
        <f>SUM(AS4:AS15)</f>
        <v>39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53"/>
      <c r="K17" s="15"/>
      <c r="L17" s="12"/>
      <c r="M17" s="12"/>
      <c r="N17" s="12"/>
      <c r="O17" s="12"/>
      <c r="P17" s="21"/>
      <c r="Q17" s="21"/>
      <c r="R17" s="21"/>
      <c r="S17" s="21"/>
      <c r="T17" s="21"/>
      <c r="U17" s="12"/>
      <c r="V17" s="12"/>
      <c r="W17" s="15"/>
      <c r="X17" s="21"/>
      <c r="Y17" s="21"/>
      <c r="Z17" s="21"/>
      <c r="AA17" s="21"/>
      <c r="AB17" s="21"/>
      <c r="AC17" s="21"/>
      <c r="AD17" s="21"/>
      <c r="AE17" s="21"/>
      <c r="AF17" s="53"/>
      <c r="AG17" s="15"/>
      <c r="AH17" s="12"/>
      <c r="AI17" s="12"/>
      <c r="AJ17" s="12"/>
      <c r="AK17" s="12"/>
      <c r="AL17" s="21"/>
      <c r="AM17" s="21"/>
      <c r="AN17" s="21"/>
      <c r="AO17" s="21"/>
      <c r="AP17" s="21"/>
      <c r="AQ17" s="12"/>
      <c r="AR17" s="12"/>
      <c r="AS17" s="15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54" t="s">
        <v>36</v>
      </c>
      <c r="C18" s="55"/>
      <c r="D18" s="56"/>
      <c r="E18" s="11" t="s">
        <v>2</v>
      </c>
      <c r="F18" s="9" t="s">
        <v>6</v>
      </c>
      <c r="G18" s="11" t="s">
        <v>4</v>
      </c>
      <c r="H18" s="9" t="s">
        <v>5</v>
      </c>
      <c r="I18" s="9" t="s">
        <v>8</v>
      </c>
      <c r="J18" s="9" t="s">
        <v>9</v>
      </c>
      <c r="K18" s="12"/>
      <c r="L18" s="9" t="s">
        <v>10</v>
      </c>
      <c r="M18" s="9" t="s">
        <v>11</v>
      </c>
      <c r="N18" s="9" t="s">
        <v>37</v>
      </c>
      <c r="O18" s="9" t="s">
        <v>38</v>
      </c>
      <c r="Q18" s="21"/>
      <c r="R18" s="21" t="s">
        <v>14</v>
      </c>
      <c r="S18" s="21"/>
      <c r="T18" s="23" t="s">
        <v>19</v>
      </c>
      <c r="U18" s="12"/>
      <c r="V18" s="15"/>
      <c r="W18" s="15"/>
      <c r="X18" s="15"/>
      <c r="Y18" s="15"/>
      <c r="Z18" s="15"/>
      <c r="AA18" s="15"/>
      <c r="AB18" s="15"/>
      <c r="AC18" s="21"/>
      <c r="AD18" s="21"/>
      <c r="AE18" s="21"/>
      <c r="AF18" s="21"/>
      <c r="AG18" s="21"/>
      <c r="AH18" s="21"/>
      <c r="AI18" s="21"/>
      <c r="AJ18" s="21"/>
      <c r="AK18" s="21"/>
      <c r="AM18" s="15"/>
      <c r="AN18" s="15"/>
      <c r="AO18" s="15"/>
      <c r="AP18" s="15"/>
      <c r="AQ18" s="15"/>
      <c r="AR18" s="15"/>
      <c r="AS18" s="15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4" t="s">
        <v>39</v>
      </c>
      <c r="C19" s="3"/>
      <c r="D19" s="25"/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8">
        <v>0</v>
      </c>
      <c r="K19" s="21"/>
      <c r="L19" s="59">
        <v>0</v>
      </c>
      <c r="M19" s="59">
        <v>0</v>
      </c>
      <c r="N19" s="59">
        <v>0</v>
      </c>
      <c r="O19" s="59">
        <v>0</v>
      </c>
      <c r="Q19" s="21"/>
      <c r="R19" s="21"/>
      <c r="S19" s="21"/>
      <c r="T19" s="23" t="s">
        <v>22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60" t="s">
        <v>15</v>
      </c>
      <c r="C20" s="61"/>
      <c r="D20" s="62"/>
      <c r="E20" s="57">
        <f>PRODUCT(E16+Q16)</f>
        <v>8</v>
      </c>
      <c r="F20" s="57">
        <f>PRODUCT(F16+R16)</f>
        <v>0</v>
      </c>
      <c r="G20" s="57">
        <f>PRODUCT(G16+S16)</f>
        <v>2</v>
      </c>
      <c r="H20" s="57">
        <f>PRODUCT(H16+T16)</f>
        <v>1</v>
      </c>
      <c r="I20" s="57">
        <f>PRODUCT(I16+U16)</f>
        <v>14</v>
      </c>
      <c r="J20" s="58">
        <f>PRODUCT(I20/K20)</f>
        <v>0.35897435897435898</v>
      </c>
      <c r="K20" s="21">
        <f>PRODUCT(K16+W16)</f>
        <v>39</v>
      </c>
      <c r="L20" s="59">
        <f>PRODUCT((F20+G20)/E20)</f>
        <v>0.25</v>
      </c>
      <c r="M20" s="59">
        <f>PRODUCT(H20/E20)</f>
        <v>0.125</v>
      </c>
      <c r="N20" s="59">
        <f>PRODUCT((F20+G20+H20)/E20)</f>
        <v>0.375</v>
      </c>
      <c r="O20" s="59">
        <f>PRODUCT(I20/E20)</f>
        <v>1.75</v>
      </c>
      <c r="Q20" s="21"/>
      <c r="R20" s="21"/>
      <c r="S20" s="21"/>
      <c r="T20" s="21" t="s">
        <v>40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14" t="s">
        <v>32</v>
      </c>
      <c r="C21" s="27"/>
      <c r="D21" s="28"/>
      <c r="E21" s="57">
        <f>PRODUCT(AA16+AM16)</f>
        <v>145</v>
      </c>
      <c r="F21" s="57">
        <f>PRODUCT(AB16+AN16)</f>
        <v>7</v>
      </c>
      <c r="G21" s="57">
        <f>PRODUCT(AC16+AO16)</f>
        <v>107</v>
      </c>
      <c r="H21" s="57">
        <f>PRODUCT(AD16+AP16)</f>
        <v>69</v>
      </c>
      <c r="I21" s="57">
        <f>PRODUCT(AE16+AQ16)</f>
        <v>581</v>
      </c>
      <c r="J21" s="58">
        <f>PRODUCT(I21/K21)</f>
        <v>0.57581764122893953</v>
      </c>
      <c r="K21" s="12">
        <f>PRODUCT(AG16+AS16)</f>
        <v>1009</v>
      </c>
      <c r="L21" s="59">
        <f>PRODUCT((F21+G21)/E21)</f>
        <v>0.78620689655172415</v>
      </c>
      <c r="M21" s="59">
        <f>PRODUCT(H21/E21)</f>
        <v>0.47586206896551725</v>
      </c>
      <c r="N21" s="59">
        <f>PRODUCT((F21+G21+H21)/E21)</f>
        <v>1.2620689655172415</v>
      </c>
      <c r="O21" s="59">
        <f>PRODUCT(I21/E21)</f>
        <v>4.0068965517241377</v>
      </c>
      <c r="Q21" s="21"/>
      <c r="R21" s="21"/>
      <c r="S21" s="21"/>
      <c r="T21" s="23" t="s">
        <v>42</v>
      </c>
      <c r="U21" s="12"/>
      <c r="V21" s="12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12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63" t="s">
        <v>35</v>
      </c>
      <c r="C22" s="64"/>
      <c r="D22" s="65"/>
      <c r="E22" s="57">
        <f>SUM(E19:E21)</f>
        <v>153</v>
      </c>
      <c r="F22" s="57">
        <f t="shared" ref="F22:I22" si="0">SUM(F19:F21)</f>
        <v>7</v>
      </c>
      <c r="G22" s="57">
        <f t="shared" si="0"/>
        <v>109</v>
      </c>
      <c r="H22" s="57">
        <f t="shared" si="0"/>
        <v>70</v>
      </c>
      <c r="I22" s="57">
        <f t="shared" si="0"/>
        <v>595</v>
      </c>
      <c r="J22" s="58">
        <f>PRODUCT(I22/K22)</f>
        <v>0.5677480916030534</v>
      </c>
      <c r="K22" s="21">
        <f>SUM(K19:K21)</f>
        <v>1048</v>
      </c>
      <c r="L22" s="59">
        <f>PRODUCT((F22+G22)/E22)</f>
        <v>0.75816993464052285</v>
      </c>
      <c r="M22" s="59">
        <f>PRODUCT(H22/E22)</f>
        <v>0.45751633986928103</v>
      </c>
      <c r="N22" s="59">
        <f>PRODUCT((F22+G22+H22)/E22)</f>
        <v>1.2156862745098038</v>
      </c>
      <c r="O22" s="59">
        <f>PRODUCT(I22/E22)</f>
        <v>3.8888888888888888</v>
      </c>
      <c r="Q22" s="12"/>
      <c r="R22" s="12"/>
      <c r="S22" s="12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12"/>
      <c r="F23" s="12"/>
      <c r="G23" s="12"/>
      <c r="H23" s="12"/>
      <c r="I23" s="12"/>
      <c r="J23" s="21"/>
      <c r="K23" s="21"/>
      <c r="L23" s="12"/>
      <c r="M23" s="12"/>
      <c r="N23" s="12"/>
      <c r="O23" s="1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12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12"/>
      <c r="AL187" s="12"/>
    </row>
    <row r="188" spans="1:57" x14ac:dyDescent="0.25"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</row>
    <row r="189" spans="1:57" x14ac:dyDescent="0.25"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</row>
    <row r="190" spans="1:57" x14ac:dyDescent="0.25"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</row>
    <row r="191" spans="1:57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ht="14.25" x14ac:dyDescent="0.2">
      <c r="L217"/>
      <c r="M217"/>
      <c r="N217"/>
      <c r="O217"/>
      <c r="P217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ht="14.25" x14ac:dyDescent="0.2">
      <c r="L218"/>
      <c r="M218"/>
      <c r="N218"/>
      <c r="O218"/>
      <c r="P218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  <row r="219" spans="12:38" ht="14.25" x14ac:dyDescent="0.2">
      <c r="L219"/>
      <c r="M219"/>
      <c r="N219"/>
      <c r="O219"/>
      <c r="P219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</sheetData>
  <sortState xmlns:xlrd2="http://schemas.microsoft.com/office/spreadsheetml/2017/richdata2" ref="X14:AU15">
    <sortCondition ref="X14:X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2023-09-02T19:03:59Z</dcterms:modified>
</cp:coreProperties>
</file>